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H22" s="1"/>
  <c r="I23"/>
  <c r="J23"/>
  <c r="J22" s="1"/>
  <c r="F24"/>
  <c r="K25"/>
  <c r="K22" s="1"/>
  <c r="K64" s="1"/>
  <c r="L25"/>
  <c r="L22" s="1"/>
  <c r="L64" s="1"/>
  <c r="M25"/>
  <c r="M22" s="1"/>
  <c r="M64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H25" s="1"/>
  <c r="I30"/>
  <c r="J30"/>
  <c r="J25" s="1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40"/>
  <c r="E39" s="1"/>
  <c r="E38" s="1"/>
  <c r="G40"/>
  <c r="F40" s="1"/>
  <c r="H40"/>
  <c r="H39" s="1"/>
  <c r="H38" s="1"/>
  <c r="I40"/>
  <c r="I39" s="1"/>
  <c r="I38" s="1"/>
  <c r="J40"/>
  <c r="J39" s="1"/>
  <c r="J38" s="1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G44"/>
  <c r="F44" s="1"/>
  <c r="H44"/>
  <c r="I44"/>
  <c r="J44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E54"/>
  <c r="G54"/>
  <c r="F54" s="1"/>
  <c r="H54"/>
  <c r="I54"/>
  <c r="J54"/>
  <c r="E55"/>
  <c r="G55"/>
  <c r="F55" s="1"/>
  <c r="H55"/>
  <c r="I55"/>
  <c r="J55"/>
  <c r="K56"/>
  <c r="L56"/>
  <c r="M56"/>
  <c r="E57"/>
  <c r="E56" s="1"/>
  <c r="G57"/>
  <c r="G56" s="1"/>
  <c r="H57"/>
  <c r="H56" s="1"/>
  <c r="I57"/>
  <c r="I56" s="1"/>
  <c r="J57"/>
  <c r="J56" s="1"/>
  <c r="E58"/>
  <c r="G58"/>
  <c r="F58" s="1"/>
  <c r="H58"/>
  <c r="I58"/>
  <c r="J58"/>
  <c r="E59"/>
  <c r="G59"/>
  <c r="F59" s="1"/>
  <c r="H59"/>
  <c r="I59"/>
  <c r="J59"/>
  <c r="E60"/>
  <c r="G60"/>
  <c r="F60" s="1"/>
  <c r="H60"/>
  <c r="I60"/>
  <c r="J60"/>
  <c r="F61"/>
  <c r="E62"/>
  <c r="G62"/>
  <c r="H62"/>
  <c r="F62" s="1"/>
  <c r="I62"/>
  <c r="J62"/>
  <c r="E63"/>
  <c r="G63"/>
  <c r="H63"/>
  <c r="F63" s="1"/>
  <c r="I63"/>
  <c r="J63"/>
  <c r="F67"/>
  <c r="E69"/>
  <c r="E68" s="1"/>
  <c r="G69"/>
  <c r="G68" s="1"/>
  <c r="H69"/>
  <c r="H68" s="1"/>
  <c r="I69"/>
  <c r="I68" s="1"/>
  <c r="I66" s="1"/>
  <c r="J69"/>
  <c r="J68" s="1"/>
  <c r="K69"/>
  <c r="K68" s="1"/>
  <c r="L69"/>
  <c r="L68" s="1"/>
  <c r="M69"/>
  <c r="M68" s="1"/>
  <c r="E70"/>
  <c r="G70"/>
  <c r="H70"/>
  <c r="F70" s="1"/>
  <c r="I70"/>
  <c r="J70"/>
  <c r="K70"/>
  <c r="L70"/>
  <c r="M70"/>
  <c r="E71"/>
  <c r="G71"/>
  <c r="F71" s="1"/>
  <c r="H71"/>
  <c r="I71"/>
  <c r="J71"/>
  <c r="K71"/>
  <c r="L71"/>
  <c r="M71"/>
  <c r="E72"/>
  <c r="G72"/>
  <c r="H72"/>
  <c r="F72" s="1"/>
  <c r="I72"/>
  <c r="J72"/>
  <c r="K72"/>
  <c r="L72"/>
  <c r="M72"/>
  <c r="E73"/>
  <c r="G73"/>
  <c r="F73" s="1"/>
  <c r="H73"/>
  <c r="I73"/>
  <c r="J73"/>
  <c r="K73"/>
  <c r="L73"/>
  <c r="M73"/>
  <c r="E74"/>
  <c r="G74"/>
  <c r="H74"/>
  <c r="F74" s="1"/>
  <c r="I74"/>
  <c r="J74"/>
  <c r="K74"/>
  <c r="L74"/>
  <c r="M74"/>
  <c r="E75"/>
  <c r="G75"/>
  <c r="F75" s="1"/>
  <c r="H75"/>
  <c r="I75"/>
  <c r="J75"/>
  <c r="K75"/>
  <c r="L75"/>
  <c r="M75"/>
  <c r="E76"/>
  <c r="G76"/>
  <c r="H76"/>
  <c r="F76" s="1"/>
  <c r="I76"/>
  <c r="J76"/>
  <c r="K76"/>
  <c r="L76"/>
  <c r="M76"/>
  <c r="K77"/>
  <c r="L77"/>
  <c r="M77"/>
  <c r="E78"/>
  <c r="G78"/>
  <c r="H78"/>
  <c r="H77" s="1"/>
  <c r="I78"/>
  <c r="J78"/>
  <c r="J77" s="1"/>
  <c r="E79"/>
  <c r="G79"/>
  <c r="H79"/>
  <c r="F79" s="1"/>
  <c r="I79"/>
  <c r="J79"/>
  <c r="E80"/>
  <c r="G80"/>
  <c r="H80"/>
  <c r="F80" s="1"/>
  <c r="I80"/>
  <c r="J80"/>
  <c r="F81"/>
  <c r="E82"/>
  <c r="E77" s="1"/>
  <c r="G82"/>
  <c r="F82" s="1"/>
  <c r="H82"/>
  <c r="I82"/>
  <c r="I77" s="1"/>
  <c r="J82"/>
  <c r="E83"/>
  <c r="G83"/>
  <c r="F83" s="1"/>
  <c r="H83"/>
  <c r="I83"/>
  <c r="J83"/>
  <c r="E84"/>
  <c r="G84"/>
  <c r="F84" s="1"/>
  <c r="H84"/>
  <c r="I84"/>
  <c r="J84"/>
  <c r="E85"/>
  <c r="G85"/>
  <c r="F85" s="1"/>
  <c r="H85"/>
  <c r="I85"/>
  <c r="J85"/>
  <c r="E86"/>
  <c r="G86"/>
  <c r="I86"/>
  <c r="K86"/>
  <c r="L86"/>
  <c r="M86"/>
  <c r="E87"/>
  <c r="G87"/>
  <c r="H87"/>
  <c r="H86" s="1"/>
  <c r="I87"/>
  <c r="J87"/>
  <c r="J86" s="1"/>
  <c r="E88"/>
  <c r="G88"/>
  <c r="H88"/>
  <c r="F88" s="1"/>
  <c r="I88"/>
  <c r="J88"/>
  <c r="E89"/>
  <c r="G89"/>
  <c r="H89"/>
  <c r="F89" s="1"/>
  <c r="I89"/>
  <c r="J89"/>
  <c r="E90"/>
  <c r="G90"/>
  <c r="H90"/>
  <c r="F90" s="1"/>
  <c r="I90"/>
  <c r="J90"/>
  <c r="E91"/>
  <c r="G91"/>
  <c r="H91"/>
  <c r="F91" s="1"/>
  <c r="I91"/>
  <c r="J91"/>
  <c r="E92"/>
  <c r="G92"/>
  <c r="H92"/>
  <c r="F92" s="1"/>
  <c r="I92"/>
  <c r="J92"/>
  <c r="E93"/>
  <c r="G93"/>
  <c r="H93"/>
  <c r="F93" s="1"/>
  <c r="I93"/>
  <c r="J93"/>
  <c r="E94"/>
  <c r="G94"/>
  <c r="H94"/>
  <c r="F94" s="1"/>
  <c r="I94"/>
  <c r="J94"/>
  <c r="E95"/>
  <c r="G95"/>
  <c r="H95"/>
  <c r="F95" s="1"/>
  <c r="I95"/>
  <c r="J95"/>
  <c r="E96"/>
  <c r="G96"/>
  <c r="H96"/>
  <c r="F96" s="1"/>
  <c r="I96"/>
  <c r="J96"/>
  <c r="B107"/>
  <c r="G107"/>
  <c r="H107"/>
  <c r="J107"/>
  <c r="E110"/>
  <c r="E114"/>
  <c r="I114"/>
  <c r="L66" l="1"/>
  <c r="M66"/>
  <c r="K66"/>
  <c r="M65"/>
  <c r="K65"/>
  <c r="J64"/>
  <c r="H64"/>
  <c r="E64"/>
  <c r="J66"/>
  <c r="H66"/>
  <c r="E66"/>
  <c r="F39"/>
  <c r="F38" s="1"/>
  <c r="L65"/>
  <c r="I22"/>
  <c r="I64" s="1"/>
  <c r="G22"/>
  <c r="F87"/>
  <c r="F86" s="1"/>
  <c r="F78"/>
  <c r="F77" s="1"/>
  <c r="G77"/>
  <c r="G66" s="1"/>
  <c r="F57"/>
  <c r="F56" s="1"/>
  <c r="G39"/>
  <c r="G38" s="1"/>
  <c r="F26"/>
  <c r="F25" s="1"/>
  <c r="F23"/>
  <c r="F22" s="1"/>
  <c r="F64" s="1"/>
  <c r="F69"/>
  <c r="F68" s="1"/>
  <c r="F105" l="1"/>
  <c r="I65"/>
  <c r="I105"/>
  <c r="E65"/>
  <c r="E105"/>
  <c r="J65"/>
  <c r="J105"/>
  <c r="H65"/>
  <c r="H105"/>
  <c r="F66"/>
  <c r="F65" s="1"/>
  <c r="G64"/>
  <c r="G65" l="1"/>
  <c r="G105"/>
  <c r="B65"/>
  <c r="B105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<sst xmlns="http://schemas.openxmlformats.org/spreadsheetml/2006/main" count="247" uniqueCount="175">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</sst>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CHET_2018/otchet_II/B3_2018_02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F9">
            <v>43281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538013</v>
          </cell>
          <cell r="H91">
            <v>0</v>
          </cell>
          <cell r="I91">
            <v>1425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181681</v>
          </cell>
          <cell r="H109">
            <v>0</v>
          </cell>
          <cell r="I109">
            <v>0</v>
          </cell>
          <cell r="J109">
            <v>3703</v>
          </cell>
        </row>
        <row r="113">
          <cell r="E113">
            <v>0</v>
          </cell>
          <cell r="G113">
            <v>1215</v>
          </cell>
          <cell r="H113">
            <v>0</v>
          </cell>
          <cell r="I113">
            <v>0</v>
          </cell>
          <cell r="J113">
            <v>-5011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319282</v>
          </cell>
          <cell r="H188">
            <v>0</v>
          </cell>
          <cell r="I188">
            <v>-191</v>
          </cell>
          <cell r="J188">
            <v>51725</v>
          </cell>
        </row>
        <row r="191">
          <cell r="E191">
            <v>57000</v>
          </cell>
          <cell r="G191">
            <v>29174</v>
          </cell>
          <cell r="H191">
            <v>0</v>
          </cell>
          <cell r="I191">
            <v>1182</v>
          </cell>
          <cell r="J191">
            <v>218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94240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318400</v>
          </cell>
          <cell r="G206">
            <v>154653</v>
          </cell>
          <cell r="H206">
            <v>0</v>
          </cell>
          <cell r="I206">
            <v>5599</v>
          </cell>
          <cell r="J206">
            <v>0</v>
          </cell>
        </row>
        <row r="224">
          <cell r="E224">
            <v>6000</v>
          </cell>
          <cell r="G224">
            <v>2525</v>
          </cell>
          <cell r="H224">
            <v>0</v>
          </cell>
          <cell r="I224">
            <v>425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6000</v>
          </cell>
          <cell r="G273">
            <v>5995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23602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-170795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146183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-1182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-147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-6919</v>
          </cell>
          <cell r="H593">
            <v>0</v>
          </cell>
          <cell r="I593">
            <v>6919</v>
          </cell>
          <cell r="J593">
            <v>0</v>
          </cell>
        </row>
        <row r="596">
          <cell r="E596">
            <v>0</v>
          </cell>
          <cell r="G596">
            <v>-3344</v>
          </cell>
          <cell r="I596">
            <v>3344</v>
          </cell>
          <cell r="J596">
            <v>0</v>
          </cell>
        </row>
        <row r="602">
          <cell r="G602" t="str">
            <v>Спаска Янева</v>
          </cell>
        </row>
        <row r="605">
          <cell r="D605" t="str">
            <v>Спаска Янева</v>
          </cell>
          <cell r="G605" t="str">
            <v>София Владимирова</v>
          </cell>
        </row>
        <row r="607">
          <cell r="B607">
            <v>43291</v>
          </cell>
          <cell r="E607" t="str">
            <v>02/9708833</v>
          </cell>
          <cell r="F607" t="str">
            <v>02/9714448</v>
          </cell>
          <cell r="H607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противодействие на корупцията и за отнемане на незаконно придобитото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„Научно-производствен център“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6" sqref="B6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>
        <f>+[1]OTCHET!B9</f>
        <v>0</v>
      </c>
      <c r="C11" s="444"/>
      <c r="D11" s="444"/>
      <c r="E11" s="443" t="s">
        <v>174</v>
      </c>
      <c r="F11" s="442">
        <f>[1]OTCHET!F9</f>
        <v>43281</v>
      </c>
      <c r="G11" s="441" t="s">
        <v>173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172</v>
      </c>
      <c r="C12" s="428"/>
      <c r="D12" s="434"/>
      <c r="E12" s="16"/>
      <c r="F12" s="433"/>
      <c r="G12" s="16"/>
      <c r="H12" s="426"/>
      <c r="I12" s="432" t="s">
        <v>171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170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169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168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167</v>
      </c>
      <c r="D17" s="407"/>
      <c r="E17" s="406" t="s">
        <v>166</v>
      </c>
      <c r="F17" s="405" t="s">
        <v>165</v>
      </c>
      <c r="G17" s="404" t="s">
        <v>164</v>
      </c>
      <c r="H17" s="403"/>
      <c r="I17" s="402"/>
      <c r="J17" s="401"/>
      <c r="K17" s="400"/>
      <c r="L17" s="400"/>
      <c r="M17" s="400"/>
      <c r="N17" s="399"/>
      <c r="O17" s="398" t="s">
        <v>163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162</v>
      </c>
      <c r="C18" s="396"/>
      <c r="D18" s="396"/>
      <c r="E18" s="395"/>
      <c r="F18" s="394"/>
      <c r="G18" s="393" t="s">
        <v>161</v>
      </c>
      <c r="H18" s="392" t="s">
        <v>160</v>
      </c>
      <c r="I18" s="392" t="s">
        <v>159</v>
      </c>
      <c r="J18" s="391" t="s">
        <v>158</v>
      </c>
      <c r="K18" s="390" t="s">
        <v>157</v>
      </c>
      <c r="L18" s="390" t="s">
        <v>157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156</v>
      </c>
      <c r="C20" s="378"/>
      <c r="D20" s="378"/>
      <c r="E20" s="377" t="s">
        <v>155</v>
      </c>
      <c r="F20" s="377" t="s">
        <v>154</v>
      </c>
      <c r="G20" s="376" t="s">
        <v>153</v>
      </c>
      <c r="H20" s="375" t="s">
        <v>152</v>
      </c>
      <c r="I20" s="375" t="s">
        <v>151</v>
      </c>
      <c r="J20" s="374" t="s">
        <v>150</v>
      </c>
      <c r="K20" s="373" t="s">
        <v>149</v>
      </c>
      <c r="L20" s="373" t="s">
        <v>148</v>
      </c>
      <c r="M20" s="373" t="s">
        <v>148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147</v>
      </c>
      <c r="C22" s="360" t="s">
        <v>146</v>
      </c>
      <c r="D22" s="359"/>
      <c r="E22" s="358">
        <f>+E23+E25+E36+E37</f>
        <v>1200000</v>
      </c>
      <c r="F22" s="358">
        <f>+F23+F25+F36+F37</f>
        <v>722334</v>
      </c>
      <c r="G22" s="357">
        <f>+G23+G25+G36+G37</f>
        <v>720909</v>
      </c>
      <c r="H22" s="356">
        <f>+H23+H25+H36+H37</f>
        <v>0</v>
      </c>
      <c r="I22" s="356">
        <f>+I23+I25+I36+I37</f>
        <v>1425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146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145</v>
      </c>
      <c r="C23" s="351" t="s">
        <v>144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144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143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142</v>
      </c>
      <c r="C25" s="345" t="s">
        <v>141</v>
      </c>
      <c r="D25" s="345"/>
      <c r="E25" s="344">
        <f>+E26+E30+E31+E32+E33</f>
        <v>1200000</v>
      </c>
      <c r="F25" s="344">
        <f>+F26+F30+F31+F32+F33</f>
        <v>722334</v>
      </c>
      <c r="G25" s="343">
        <f>+G26+G30+G31+G32+G33</f>
        <v>720909</v>
      </c>
      <c r="H25" s="342">
        <f>+H26+H30+H31+H32+H33</f>
        <v>0</v>
      </c>
      <c r="I25" s="342">
        <f>+I26+I30+I31+I32+I33</f>
        <v>1425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141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140</v>
      </c>
      <c r="C26" s="339" t="s">
        <v>139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139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138</v>
      </c>
      <c r="C27" s="333" t="s">
        <v>137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137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136</v>
      </c>
      <c r="C28" s="325" t="s">
        <v>135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135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134</v>
      </c>
      <c r="C29" s="318" t="s">
        <v>133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133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132</v>
      </c>
      <c r="C30" s="311" t="s">
        <v>131</v>
      </c>
      <c r="D30" s="311"/>
      <c r="E30" s="310">
        <f>[1]OTCHET!E91+[1]OTCHET!E94+[1]OTCHET!E95</f>
        <v>1200000</v>
      </c>
      <c r="F30" s="310">
        <f>+G30+H30+I30+J30</f>
        <v>540746</v>
      </c>
      <c r="G30" s="231">
        <f>[1]OTCHET!G91+[1]OTCHET!G94+[1]OTCHET!G95</f>
        <v>538013</v>
      </c>
      <c r="H30" s="230">
        <f>[1]OTCHET!H91+[1]OTCHET!H94+[1]OTCHET!H95</f>
        <v>0</v>
      </c>
      <c r="I30" s="230">
        <f>[1]OTCHET!I91+[1]OTCHET!I94+[1]OTCHET!I95</f>
        <v>1425</v>
      </c>
      <c r="J30" s="229">
        <f>[1]OTCHET!J91+[1]OTCHET!J94+[1]OTCHET!J95</f>
        <v>1308</v>
      </c>
      <c r="K30" s="227"/>
      <c r="L30" s="227"/>
      <c r="M30" s="227"/>
      <c r="N30" s="193"/>
      <c r="O30" s="309" t="s">
        <v>131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130</v>
      </c>
      <c r="C31" s="308" t="s">
        <v>129</v>
      </c>
      <c r="D31" s="308"/>
      <c r="E31" s="85">
        <f>[1]OTCHET!E109</f>
        <v>0</v>
      </c>
      <c r="F31" s="85">
        <f>+G31+H31+I31+J31</f>
        <v>185384</v>
      </c>
      <c r="G31" s="84">
        <f>[1]OTCHET!G109</f>
        <v>181681</v>
      </c>
      <c r="H31" s="83">
        <f>[1]OTCHET!H109</f>
        <v>0</v>
      </c>
      <c r="I31" s="83">
        <f>[1]OTCHET!I109</f>
        <v>0</v>
      </c>
      <c r="J31" s="82">
        <f>[1]OTCHET!J109</f>
        <v>3703</v>
      </c>
      <c r="K31" s="227"/>
      <c r="L31" s="227"/>
      <c r="M31" s="227"/>
      <c r="N31" s="193"/>
      <c r="O31" s="81" t="s">
        <v>129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128</v>
      </c>
      <c r="C32" s="308" t="s">
        <v>127</v>
      </c>
      <c r="D32" s="308"/>
      <c r="E32" s="85">
        <f>[1]OTCHET!E113+[1]OTCHET!E122+[1]OTCHET!E138+[1]OTCHET!E139</f>
        <v>0</v>
      </c>
      <c r="F32" s="85">
        <f>+G32+H32+I32+J32</f>
        <v>-3796</v>
      </c>
      <c r="G32" s="84">
        <f>[1]OTCHET!G113+[1]OTCHET!G122+[1]OTCHET!G138+[1]OTCHET!G139</f>
        <v>1215</v>
      </c>
      <c r="H32" s="83">
        <f>[1]OTCHET!H113+[1]OTCHET!H122+[1]OTCHET!H138+[1]OTCHET!H139</f>
        <v>0</v>
      </c>
      <c r="I32" s="83">
        <f>[1]OTCHET!I113+[1]OTCHET!I122+[1]OTCHET!I138+[1]OTCHET!I139</f>
        <v>0</v>
      </c>
      <c r="J32" s="82">
        <f>[1]OTCHET!J113+[1]OTCHET!J122+[1]OTCHET!J138+[1]OTCHET!J139</f>
        <v>-5011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696393</v>
      </c>
      <c r="G38" s="277">
        <f>G39+G43+G44+G46+SUM(G48:G52)+G55</f>
        <v>543195</v>
      </c>
      <c r="H38" s="276">
        <f>H39+H43+H44+H46+SUM(H48:H52)+H55</f>
        <v>0</v>
      </c>
      <c r="I38" s="276">
        <f>I39+I43+I44+I46+SUM(I48:I52)+I55</f>
        <v>7015</v>
      </c>
      <c r="J38" s="275">
        <f>J39+J43+J44+J46+SUM(J48:J52)+J55</f>
        <v>146183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495630</v>
      </c>
      <c r="G39" s="269">
        <f>SUM(G40:G42)</f>
        <v>348456</v>
      </c>
      <c r="H39" s="268">
        <f>SUM(H40:H42)</f>
        <v>0</v>
      </c>
      <c r="I39" s="268">
        <f>SUM(I40:I42)</f>
        <v>991</v>
      </c>
      <c r="J39" s="267">
        <f>SUM(J40:J42)</f>
        <v>146183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370816</v>
      </c>
      <c r="G40" s="261">
        <f>[1]OTCHET!G188</f>
        <v>319282</v>
      </c>
      <c r="H40" s="260">
        <f>[1]OTCHET!H188</f>
        <v>0</v>
      </c>
      <c r="I40" s="260">
        <f>[1]OTCHET!I188</f>
        <v>-191</v>
      </c>
      <c r="J40" s="259">
        <f>[1]OTCHET!J188</f>
        <v>51725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30574</v>
      </c>
      <c r="G41" s="253">
        <f>[1]OTCHET!G191</f>
        <v>29174</v>
      </c>
      <c r="H41" s="252">
        <f>[1]OTCHET!H191</f>
        <v>0</v>
      </c>
      <c r="I41" s="252">
        <f>[1]OTCHET!I191</f>
        <v>1182</v>
      </c>
      <c r="J41" s="251">
        <f>[1]OTCHET!J191</f>
        <v>218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94240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94240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169197</v>
      </c>
      <c r="G43" s="242">
        <f>+[1]OTCHET!G206+[1]OTCHET!G224+[1]OTCHET!G273</f>
        <v>163173</v>
      </c>
      <c r="H43" s="241">
        <f>+[1]OTCHET!H206+[1]OTCHET!H224+[1]OTCHET!H273</f>
        <v>0</v>
      </c>
      <c r="I43" s="241">
        <f>+[1]OTCHET!I206+[1]OTCHET!I224+[1]OTCHET!I273</f>
        <v>6024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31566</v>
      </c>
      <c r="G49" s="84">
        <f>[1]OTCHET!G277+[1]OTCHET!G278+[1]OTCHET!G286+[1]OTCHET!G289</f>
        <v>31566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-24612</v>
      </c>
      <c r="G56" s="197">
        <f>+G57+G58+G62</f>
        <v>-170795</v>
      </c>
      <c r="H56" s="196">
        <f>+H57+H58+H62</f>
        <v>0</v>
      </c>
      <c r="I56" s="195">
        <f>+I57+I58+I62</f>
        <v>0</v>
      </c>
      <c r="J56" s="194">
        <f>+J57+J58+J62</f>
        <v>146183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-170795</v>
      </c>
      <c r="G57" s="98">
        <f>+[1]OTCHET!G363+[1]OTCHET!G377+[1]OTCHET!G390</f>
        <v>-170795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146183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146183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1329</v>
      </c>
      <c r="G64" s="161">
        <f>+G22-G38+G56-G63</f>
        <v>6919</v>
      </c>
      <c r="H64" s="160">
        <f>+H22-H38+H56-H63</f>
        <v>0</v>
      </c>
      <c r="I64" s="160">
        <f>+I22-I38+I56-I63</f>
        <v>-5590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-1329</v>
      </c>
      <c r="G66" s="147">
        <f>SUM(+G68+G76+G77+G84+G85+G86+G89+G90+G91+G92+G93+G94+G95)</f>
        <v>-6919</v>
      </c>
      <c r="H66" s="146">
        <f>SUM(+H68+H76+H77+H84+H85+H86+H89+H90+H91+H92+H93+H94+H95)</f>
        <v>0</v>
      </c>
      <c r="I66" s="146">
        <f>SUM(+I68+I76+I77+I84+I85+I86+I89+I90+I91+I92+I93+I94+I95)</f>
        <v>5590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-1329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-1329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-6919</v>
      </c>
      <c r="H95" s="76">
        <f>[1]OTCHET!H593</f>
        <v>0</v>
      </c>
      <c r="I95" s="76">
        <f>[1]OTCHET!I593</f>
        <v>6919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-3344</v>
      </c>
      <c r="H96" s="67">
        <f>+[1]OTCHET!H596</f>
        <v>0</v>
      </c>
      <c r="I96" s="67">
        <f>+[1]OTCHET!I596</f>
        <v>3344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 t="str">
        <f>+[1]OTCHET!H607</f>
        <v>fso@cem.bg</v>
      </c>
      <c r="C107" s="23"/>
      <c r="D107" s="23"/>
      <c r="E107" s="37"/>
      <c r="F107" s="36"/>
      <c r="G107" s="35" t="str">
        <f>+[1]OTCHET!E607</f>
        <v>02/9708833</v>
      </c>
      <c r="H107" s="35" t="str">
        <f>+[1]OTCHET!F607</f>
        <v>02/9714448</v>
      </c>
      <c r="I107" s="25"/>
      <c r="J107" s="34">
        <f>+[1]OTCHET!B607</f>
        <v>43291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 t="str">
        <f>+[1]OTCHET!D605</f>
        <v>Спаска Янева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 t="str">
        <f>+[1]OTCHET!G602</f>
        <v>Спаска Янева</v>
      </c>
      <c r="F114" s="15"/>
      <c r="G114" s="17"/>
      <c r="H114" s="16"/>
      <c r="I114" s="15" t="str">
        <f>+[1]OTCHET!G605</f>
        <v>София Владимирова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2018-07-31T10:44:07Z</dcterms:created>
  <dcterms:modified xsi:type="dcterms:W3CDTF">2018-07-31T10:44:47Z</dcterms:modified>
</cp:coreProperties>
</file>